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13-NMP\2018\13. projeto energia fotovoltaica\C. Infraestrutura civil interligacao eletrica\2018-11-07 arquivos finais GAMA\"/>
    </mc:Choice>
  </mc:AlternateContent>
  <bookViews>
    <workbookView xWindow="0" yWindow="0" windowWidth="21600" windowHeight="9000"/>
  </bookViews>
  <sheets>
    <sheet name="07Encargos sociais" sheetId="1" r:id="rId1"/>
  </sheets>
  <definedNames>
    <definedName name="agesul_serv">#REF!</definedName>
    <definedName name="_xlnm.Database">#REF!</definedName>
    <definedName name="Composição">#REF!</definedName>
    <definedName name="_xlnm.Criteria">#REF!</definedName>
    <definedName name="Excel_BuiltIn_Database">#REF!</definedName>
    <definedName name="G">#REF!</definedName>
    <definedName name="Insumos">#REF!</definedName>
    <definedName name="Print_Area_MI">#REF!</definedName>
    <definedName name="SERV">#REF!</definedName>
    <definedName name="sinapi_mat">#REF!</definedName>
    <definedName name="sinapi_serv">#REF!</definedName>
    <definedName name="SINAPIS">#REF!</definedName>
    <definedName name="SINAPIU">#REF!</definedName>
    <definedName name="_xlnm.Print_Titles" localSheetId="0">'07Encargos sociais'!$1:$11</definedName>
    <definedName name="UNIT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8" i="1" l="1"/>
  <c r="D134" i="1" l="1"/>
  <c r="T131" i="1"/>
  <c r="D131" i="1"/>
  <c r="U129" i="1"/>
  <c r="T129" i="1"/>
  <c r="T134" i="1" s="1"/>
  <c r="E129" i="1"/>
  <c r="D129" i="1"/>
  <c r="U54" i="1"/>
  <c r="T54" i="1"/>
  <c r="E54" i="1"/>
  <c r="D54" i="1"/>
  <c r="U49" i="1"/>
  <c r="T49" i="1"/>
  <c r="E49" i="1"/>
  <c r="D49" i="1"/>
  <c r="U41" i="1"/>
  <c r="T41" i="1"/>
  <c r="E41" i="1"/>
  <c r="D41" i="1"/>
  <c r="U28" i="1"/>
  <c r="T28" i="1"/>
  <c r="E28" i="1"/>
  <c r="D28" i="1"/>
  <c r="U60" i="1" l="1"/>
  <c r="J12" i="1" s="1"/>
  <c r="T60" i="1"/>
  <c r="I12" i="1" s="1"/>
  <c r="E60" i="1"/>
  <c r="J11" i="1" s="1"/>
  <c r="D60" i="1"/>
  <c r="I11" i="1" s="1"/>
  <c r="K10" i="1" l="1"/>
  <c r="H10" i="1"/>
</calcChain>
</file>

<file path=xl/sharedStrings.xml><?xml version="1.0" encoding="utf-8"?>
<sst xmlns="http://schemas.openxmlformats.org/spreadsheetml/2006/main" count="151" uniqueCount="79">
  <si>
    <t>SINAPI - SISTEMA NACIONAL DE PESQUISA DE CUSTOS E ÍNDICES DA CONSTRUÇÃO CIVIL</t>
  </si>
  <si>
    <t>ENCARGOS SOCIAIS SOBRE PREÇOS DA MÃO-DE-OBRA HORISTA e MENSALISTA (COM DESONERAÇÃO)</t>
  </si>
  <si>
    <t>ENCARGOS SOCIAIS SOBRE PREÇOS DA MÃO-DE-OBRA HORISTA e MENSALISTA (SEM DESONERAÇÃO)</t>
  </si>
  <si>
    <t>UF: MATO GROSSO DO SUL</t>
  </si>
  <si>
    <t>horista</t>
  </si>
  <si>
    <t>mensalista</t>
  </si>
  <si>
    <t>com desoneração</t>
  </si>
  <si>
    <t>sem desoneração</t>
  </si>
  <si>
    <t>CÓDIGO</t>
  </si>
  <si>
    <t>DESCRIÇÃO</t>
  </si>
  <si>
    <t>HORISTA (%)</t>
  </si>
  <si>
    <t>MENSALISTA (%)</t>
  </si>
  <si>
    <t>GRUPO A</t>
  </si>
  <si>
    <t>A1</t>
  </si>
  <si>
    <t>Previdência Social - INSS</t>
  </si>
  <si>
    <t>A2</t>
  </si>
  <si>
    <t>Serviço Social da Indústria - SESI</t>
  </si>
  <si>
    <t>A3</t>
  </si>
  <si>
    <t>Serviço Nacional de Aprendizagem Industrial - SENAI</t>
  </si>
  <si>
    <t>A4</t>
  </si>
  <si>
    <t>Instituto Nacional de Colonização e Reforma Agrária - INCRA</t>
  </si>
  <si>
    <t>A5</t>
  </si>
  <si>
    <t>Serviço de Apoio à Pequena e Média Empresa - SEBRAE</t>
  </si>
  <si>
    <t>A6</t>
  </si>
  <si>
    <t>Salário-Educação</t>
  </si>
  <si>
    <t>A7</t>
  </si>
  <si>
    <t>Seguro contra Acidentes de Trabalho - INSS</t>
  </si>
  <si>
    <t>A8</t>
  </si>
  <si>
    <t>Fundo de Garantia por Tempo de Serviço - FGTS</t>
  </si>
  <si>
    <t>A9</t>
  </si>
  <si>
    <t>Serviço Social da Indústria da Construção e Mobiliário – SECONCI</t>
  </si>
  <si>
    <t>A</t>
  </si>
  <si>
    <t>Total de Encargos Sociais Básicos</t>
  </si>
  <si>
    <t>GRUPO B</t>
  </si>
  <si>
    <t>B1</t>
  </si>
  <si>
    <t>Repouso Semanal Remunerado</t>
  </si>
  <si>
    <t>B2</t>
  </si>
  <si>
    <t>Feriados</t>
  </si>
  <si>
    <t>B3</t>
  </si>
  <si>
    <t xml:space="preserve">Auxílio-enfermidade </t>
  </si>
  <si>
    <t>B4</t>
  </si>
  <si>
    <t>13º Salário</t>
  </si>
  <si>
    <t>B5</t>
  </si>
  <si>
    <t xml:space="preserve">Licença-paternidade 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</si>
  <si>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</si>
  <si>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</si>
  <si>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</si>
  <si>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</si>
  <si>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</si>
  <si>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</si>
  <si>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</si>
  <si>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</si>
  <si>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</si>
  <si>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</si>
  <si>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</si>
  <si>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Total de Encargos Sociais que recebem incidências de A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</si>
  <si>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</si>
  <si>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</si>
  <si>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</si>
  <si>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</si>
  <si>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</si>
  <si>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</si>
  <si>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</si>
  <si>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</si>
  <si>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</si>
  <si>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</si>
  <si>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</si>
  <si>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</si>
  <si>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Total de Encargos Sociais que não recebem incidências de A</t>
  </si>
  <si>
    <t>GRUPO D</t>
  </si>
  <si>
    <t>D1</t>
  </si>
  <si>
    <t>Reincidência de Grupo A sobre Grupo B</t>
  </si>
  <si>
    <t>D2</t>
  </si>
  <si>
    <t>Reincidência de Grupo A sobre Aviso Prévio Trabalhado e
Reincidência do FGTS sobre Aviso Prévio Indenizado</t>
  </si>
  <si>
    <t>D</t>
  </si>
  <si>
    <t>Total de Reincidências de um grupo sobre o outro</t>
  </si>
  <si>
    <t>TOTAL(A+B+C+D)</t>
  </si>
  <si>
    <t>Fonte: Informação Dias de Chuva – INMET</t>
  </si>
  <si>
    <t>Vigência a partir de: 08/2017 até 09/2018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</si>
</sst>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(* #,##0.0000_);_(* \(#,##0.00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9" fontId="5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/>
    <xf numFmtId="0" fontId="4" fillId="0" borderId="0" xfId="2" applyFont="1"/>
    <xf numFmtId="0" fontId="2" fillId="0" borderId="0" xfId="2"/>
    <xf numFmtId="0" fontId="3" fillId="2" borderId="0" xfId="2" applyFont="1" applyFill="1"/>
    <xf numFmtId="0" fontId="3" fillId="2" borderId="0" xfId="2" applyFont="1" applyFill="1" applyBorder="1" applyAlignment="1">
      <alignment horizontal="center"/>
    </xf>
    <xf numFmtId="0" fontId="3" fillId="0" borderId="0" xfId="2" applyFont="1" applyBorder="1" applyAlignment="1">
      <alignment horizontal="center"/>
    </xf>
    <xf numFmtId="0" fontId="3" fillId="0" borderId="0" xfId="2" applyFont="1" applyBorder="1" applyAlignment="1">
      <alignment horizontal="left"/>
    </xf>
    <xf numFmtId="164" fontId="5" fillId="3" borderId="1" xfId="1" applyNumberFormat="1" applyFont="1" applyFill="1" applyBorder="1" applyAlignment="1">
      <alignment horizontal="center" vertical="center"/>
    </xf>
    <xf numFmtId="0" fontId="6" fillId="0" borderId="1" xfId="3" applyFont="1" applyBorder="1" applyAlignment="1">
      <alignment horizontal="center"/>
    </xf>
    <xf numFmtId="0" fontId="6" fillId="0" borderId="1" xfId="3" applyFont="1" applyBorder="1" applyAlignment="1">
      <alignment horizontal="right"/>
    </xf>
    <xf numFmtId="10" fontId="2" fillId="0" borderId="1" xfId="3" applyNumberFormat="1" applyBorder="1"/>
    <xf numFmtId="0" fontId="4" fillId="0" borderId="0" xfId="2" applyFont="1" applyBorder="1" applyAlignment="1">
      <alignment horizontal="center"/>
    </xf>
    <xf numFmtId="0" fontId="3" fillId="0" borderId="1" xfId="2" applyFont="1" applyBorder="1" applyAlignment="1">
      <alignment horizontal="center"/>
    </xf>
    <xf numFmtId="0" fontId="4" fillId="0" borderId="1" xfId="2" applyFont="1" applyBorder="1"/>
    <xf numFmtId="0" fontId="4" fillId="0" borderId="1" xfId="2" applyFont="1" applyBorder="1" applyAlignment="1">
      <alignment horizontal="center"/>
    </xf>
    <xf numFmtId="0" fontId="4" fillId="0" borderId="1" xfId="2" applyFont="1" applyBorder="1" applyAlignment="1"/>
    <xf numFmtId="2" fontId="4" fillId="0" borderId="1" xfId="2" applyNumberFormat="1" applyFont="1" applyBorder="1" applyAlignment="1">
      <alignment horizontal="center"/>
    </xf>
    <xf numFmtId="0" fontId="3" fillId="5" borderId="1" xfId="2" applyFont="1" applyFill="1" applyBorder="1" applyAlignment="1">
      <alignment horizontal="center"/>
    </xf>
    <xf numFmtId="0" fontId="3" fillId="5" borderId="1" xfId="2" applyFont="1" applyFill="1" applyBorder="1" applyAlignment="1"/>
    <xf numFmtId="2" fontId="3" fillId="5" borderId="1" xfId="2" applyNumberFormat="1" applyFont="1" applyFill="1" applyBorder="1" applyAlignment="1">
      <alignment horizontal="center"/>
    </xf>
    <xf numFmtId="0" fontId="4" fillId="0" borderId="1" xfId="2" applyFont="1" applyFill="1" applyBorder="1" applyAlignment="1"/>
    <xf numFmtId="0" fontId="4" fillId="0" borderId="1" xfId="2" applyFont="1" applyFill="1" applyBorder="1"/>
    <xf numFmtId="0" fontId="4" fillId="0" borderId="1" xfId="2" applyFont="1" applyBorder="1" applyAlignment="1">
      <alignment wrapText="1"/>
    </xf>
    <xf numFmtId="2" fontId="3" fillId="4" borderId="1" xfId="2" applyNumberFormat="1" applyFont="1" applyFill="1" applyBorder="1" applyAlignment="1">
      <alignment horizontal="center"/>
    </xf>
    <xf numFmtId="0" fontId="4" fillId="0" borderId="0" xfId="2" applyFont="1" applyAlignment="1"/>
    <xf numFmtId="0" fontId="2" fillId="0" borderId="0" xfId="2" applyFill="1"/>
    <xf numFmtId="0" fontId="2" fillId="0" borderId="0" xfId="2" applyFont="1"/>
    <xf numFmtId="10" fontId="2" fillId="0" borderId="0" xfId="4" applyNumberFormat="1" applyFont="1"/>
    <xf numFmtId="0" fontId="3" fillId="6" borderId="0" xfId="2" applyFont="1" applyFill="1"/>
    <xf numFmtId="0" fontId="3" fillId="6" borderId="0" xfId="2" applyFont="1" applyFill="1" applyBorder="1" applyAlignment="1">
      <alignment horizontal="center"/>
    </xf>
    <xf numFmtId="0" fontId="3" fillId="4" borderId="1" xfId="2" applyFont="1" applyFill="1" applyBorder="1" applyAlignment="1">
      <alignment horizontal="center"/>
    </xf>
  </cellXfs>
  <cellStyles count="5">
    <cellStyle name="Normal" xfId="0" builtinId="0"/>
    <cellStyle name="Normal_composicao de encargos sociais" xfId="2"/>
    <cellStyle name="Normal_composicao de encargos sociais 2" xfId="3"/>
    <cellStyle name="Porcentagem 2" xfId="4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172091</xdr:colOff>
      <xdr:row>75</xdr:row>
      <xdr:rowOff>6403</xdr:rowOff>
    </xdr:from>
    <xdr:to>
      <xdr:col>5</xdr:col>
      <xdr:colOff>472248</xdr:colOff>
      <xdr:row>125</xdr:row>
      <xdr:rowOff>38748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1622" t="16281" r="32426" b="261"/>
        <a:stretch/>
      </xdr:blipFill>
      <xdr:spPr>
        <a:xfrm>
          <a:off x="1301484" y="12416117"/>
          <a:ext cx="5729407" cy="8196631"/>
        </a:xfrm>
        <a:prstGeom prst="rect">
          <a:avLst/>
        </a:prstGeom>
      </xdr:spPr>
    </xdr:pic>
    <xdr:clientData/>
  </xdr:twoCellAnchor>
  <xdr:twoCellAnchor editAs="oneCell">
    <xdr:from>
      <xdr:col>18</xdr:col>
      <xdr:colOff>90448</xdr:colOff>
      <xdr:row>74</xdr:row>
      <xdr:rowOff>47224</xdr:rowOff>
    </xdr:from>
    <xdr:to>
      <xdr:col>21</xdr:col>
      <xdr:colOff>390605</xdr:colOff>
      <xdr:row>124</xdr:row>
      <xdr:rowOff>79570</xdr:rowOff>
    </xdr:to>
    <xdr:pic>
      <xdr:nvPicPr>
        <xdr:cNvPr id="6" name="Imagem 5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1622" t="16281" r="32426" b="261"/>
        <a:stretch/>
      </xdr:blipFill>
      <xdr:spPr>
        <a:xfrm>
          <a:off x="15180769" y="12293653"/>
          <a:ext cx="5729407" cy="81966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134"/>
  <sheetViews>
    <sheetView tabSelected="1" topLeftCell="A6" zoomScale="70" zoomScaleNormal="70" workbookViewId="0">
      <selection activeCell="K28" sqref="K28"/>
    </sheetView>
  </sheetViews>
  <sheetFormatPr defaultRowHeight="12.75" x14ac:dyDescent="0.2"/>
  <cols>
    <col min="1" max="1" width="9.140625" style="3"/>
    <col min="2" max="2" width="7.7109375" style="3" customWidth="1"/>
    <col min="3" max="3" width="53.7109375" style="3" customWidth="1"/>
    <col min="4" max="4" width="12.7109375" style="3" customWidth="1"/>
    <col min="5" max="5" width="15.140625" style="3" customWidth="1"/>
    <col min="6" max="7" width="9.140625" style="3"/>
    <col min="8" max="8" width="17.42578125" style="3" bestFit="1" customWidth="1"/>
    <col min="9" max="9" width="9.28515625" style="3" bestFit="1" customWidth="1"/>
    <col min="10" max="10" width="10.7109375" style="3" bestFit="1" customWidth="1"/>
    <col min="11" max="17" width="9.140625" style="3"/>
    <col min="18" max="18" width="7.7109375" style="3" customWidth="1"/>
    <col min="19" max="19" width="53.7109375" style="3" customWidth="1"/>
    <col min="20" max="20" width="12.7109375" style="3" customWidth="1"/>
    <col min="21" max="21" width="15.140625" style="3" customWidth="1"/>
    <col min="22" max="257" width="9.140625" style="3"/>
    <col min="258" max="258" width="7.7109375" style="3" customWidth="1"/>
    <col min="259" max="259" width="53.7109375" style="3" customWidth="1"/>
    <col min="260" max="260" width="12.7109375" style="3" customWidth="1"/>
    <col min="261" max="261" width="15.140625" style="3" customWidth="1"/>
    <col min="262" max="513" width="9.140625" style="3"/>
    <col min="514" max="514" width="7.7109375" style="3" customWidth="1"/>
    <col min="515" max="515" width="53.7109375" style="3" customWidth="1"/>
    <col min="516" max="516" width="12.7109375" style="3" customWidth="1"/>
    <col min="517" max="517" width="15.140625" style="3" customWidth="1"/>
    <col min="518" max="769" width="9.140625" style="3"/>
    <col min="770" max="770" width="7.7109375" style="3" customWidth="1"/>
    <col min="771" max="771" width="53.7109375" style="3" customWidth="1"/>
    <col min="772" max="772" width="12.7109375" style="3" customWidth="1"/>
    <col min="773" max="773" width="15.140625" style="3" customWidth="1"/>
    <col min="774" max="1025" width="9.140625" style="3"/>
    <col min="1026" max="1026" width="7.7109375" style="3" customWidth="1"/>
    <col min="1027" max="1027" width="53.7109375" style="3" customWidth="1"/>
    <col min="1028" max="1028" width="12.7109375" style="3" customWidth="1"/>
    <col min="1029" max="1029" width="15.140625" style="3" customWidth="1"/>
    <col min="1030" max="1281" width="9.140625" style="3"/>
    <col min="1282" max="1282" width="7.7109375" style="3" customWidth="1"/>
    <col min="1283" max="1283" width="53.7109375" style="3" customWidth="1"/>
    <col min="1284" max="1284" width="12.7109375" style="3" customWidth="1"/>
    <col min="1285" max="1285" width="15.140625" style="3" customWidth="1"/>
    <col min="1286" max="1537" width="9.140625" style="3"/>
    <col min="1538" max="1538" width="7.7109375" style="3" customWidth="1"/>
    <col min="1539" max="1539" width="53.7109375" style="3" customWidth="1"/>
    <col min="1540" max="1540" width="12.7109375" style="3" customWidth="1"/>
    <col min="1541" max="1541" width="15.140625" style="3" customWidth="1"/>
    <col min="1542" max="1793" width="9.140625" style="3"/>
    <col min="1794" max="1794" width="7.7109375" style="3" customWidth="1"/>
    <col min="1795" max="1795" width="53.7109375" style="3" customWidth="1"/>
    <col min="1796" max="1796" width="12.7109375" style="3" customWidth="1"/>
    <col min="1797" max="1797" width="15.140625" style="3" customWidth="1"/>
    <col min="1798" max="2049" width="9.140625" style="3"/>
    <col min="2050" max="2050" width="7.7109375" style="3" customWidth="1"/>
    <col min="2051" max="2051" width="53.7109375" style="3" customWidth="1"/>
    <col min="2052" max="2052" width="12.7109375" style="3" customWidth="1"/>
    <col min="2053" max="2053" width="15.140625" style="3" customWidth="1"/>
    <col min="2054" max="2305" width="9.140625" style="3"/>
    <col min="2306" max="2306" width="7.7109375" style="3" customWidth="1"/>
    <col min="2307" max="2307" width="53.7109375" style="3" customWidth="1"/>
    <col min="2308" max="2308" width="12.7109375" style="3" customWidth="1"/>
    <col min="2309" max="2309" width="15.140625" style="3" customWidth="1"/>
    <col min="2310" max="2561" width="9.140625" style="3"/>
    <col min="2562" max="2562" width="7.7109375" style="3" customWidth="1"/>
    <col min="2563" max="2563" width="53.7109375" style="3" customWidth="1"/>
    <col min="2564" max="2564" width="12.7109375" style="3" customWidth="1"/>
    <col min="2565" max="2565" width="15.140625" style="3" customWidth="1"/>
    <col min="2566" max="2817" width="9.140625" style="3"/>
    <col min="2818" max="2818" width="7.7109375" style="3" customWidth="1"/>
    <col min="2819" max="2819" width="53.7109375" style="3" customWidth="1"/>
    <col min="2820" max="2820" width="12.7109375" style="3" customWidth="1"/>
    <col min="2821" max="2821" width="15.140625" style="3" customWidth="1"/>
    <col min="2822" max="3073" width="9.140625" style="3"/>
    <col min="3074" max="3074" width="7.7109375" style="3" customWidth="1"/>
    <col min="3075" max="3075" width="53.7109375" style="3" customWidth="1"/>
    <col min="3076" max="3076" width="12.7109375" style="3" customWidth="1"/>
    <col min="3077" max="3077" width="15.140625" style="3" customWidth="1"/>
    <col min="3078" max="3329" width="9.140625" style="3"/>
    <col min="3330" max="3330" width="7.7109375" style="3" customWidth="1"/>
    <col min="3331" max="3331" width="53.7109375" style="3" customWidth="1"/>
    <col min="3332" max="3332" width="12.7109375" style="3" customWidth="1"/>
    <col min="3333" max="3333" width="15.140625" style="3" customWidth="1"/>
    <col min="3334" max="3585" width="9.140625" style="3"/>
    <col min="3586" max="3586" width="7.7109375" style="3" customWidth="1"/>
    <col min="3587" max="3587" width="53.7109375" style="3" customWidth="1"/>
    <col min="3588" max="3588" width="12.7109375" style="3" customWidth="1"/>
    <col min="3589" max="3589" width="15.140625" style="3" customWidth="1"/>
    <col min="3590" max="3841" width="9.140625" style="3"/>
    <col min="3842" max="3842" width="7.7109375" style="3" customWidth="1"/>
    <col min="3843" max="3843" width="53.7109375" style="3" customWidth="1"/>
    <col min="3844" max="3844" width="12.7109375" style="3" customWidth="1"/>
    <col min="3845" max="3845" width="15.140625" style="3" customWidth="1"/>
    <col min="3846" max="4097" width="9.140625" style="3"/>
    <col min="4098" max="4098" width="7.7109375" style="3" customWidth="1"/>
    <col min="4099" max="4099" width="53.7109375" style="3" customWidth="1"/>
    <col min="4100" max="4100" width="12.7109375" style="3" customWidth="1"/>
    <col min="4101" max="4101" width="15.140625" style="3" customWidth="1"/>
    <col min="4102" max="4353" width="9.140625" style="3"/>
    <col min="4354" max="4354" width="7.7109375" style="3" customWidth="1"/>
    <col min="4355" max="4355" width="53.7109375" style="3" customWidth="1"/>
    <col min="4356" max="4356" width="12.7109375" style="3" customWidth="1"/>
    <col min="4357" max="4357" width="15.140625" style="3" customWidth="1"/>
    <col min="4358" max="4609" width="9.140625" style="3"/>
    <col min="4610" max="4610" width="7.7109375" style="3" customWidth="1"/>
    <col min="4611" max="4611" width="53.7109375" style="3" customWidth="1"/>
    <col min="4612" max="4612" width="12.7109375" style="3" customWidth="1"/>
    <col min="4613" max="4613" width="15.140625" style="3" customWidth="1"/>
    <col min="4614" max="4865" width="9.140625" style="3"/>
    <col min="4866" max="4866" width="7.7109375" style="3" customWidth="1"/>
    <col min="4867" max="4867" width="53.7109375" style="3" customWidth="1"/>
    <col min="4868" max="4868" width="12.7109375" style="3" customWidth="1"/>
    <col min="4869" max="4869" width="15.140625" style="3" customWidth="1"/>
    <col min="4870" max="5121" width="9.140625" style="3"/>
    <col min="5122" max="5122" width="7.7109375" style="3" customWidth="1"/>
    <col min="5123" max="5123" width="53.7109375" style="3" customWidth="1"/>
    <col min="5124" max="5124" width="12.7109375" style="3" customWidth="1"/>
    <col min="5125" max="5125" width="15.140625" style="3" customWidth="1"/>
    <col min="5126" max="5377" width="9.140625" style="3"/>
    <col min="5378" max="5378" width="7.7109375" style="3" customWidth="1"/>
    <col min="5379" max="5379" width="53.7109375" style="3" customWidth="1"/>
    <col min="5380" max="5380" width="12.7109375" style="3" customWidth="1"/>
    <col min="5381" max="5381" width="15.140625" style="3" customWidth="1"/>
    <col min="5382" max="5633" width="9.140625" style="3"/>
    <col min="5634" max="5634" width="7.7109375" style="3" customWidth="1"/>
    <col min="5635" max="5635" width="53.7109375" style="3" customWidth="1"/>
    <col min="5636" max="5636" width="12.7109375" style="3" customWidth="1"/>
    <col min="5637" max="5637" width="15.140625" style="3" customWidth="1"/>
    <col min="5638" max="5889" width="9.140625" style="3"/>
    <col min="5890" max="5890" width="7.7109375" style="3" customWidth="1"/>
    <col min="5891" max="5891" width="53.7109375" style="3" customWidth="1"/>
    <col min="5892" max="5892" width="12.7109375" style="3" customWidth="1"/>
    <col min="5893" max="5893" width="15.140625" style="3" customWidth="1"/>
    <col min="5894" max="6145" width="9.140625" style="3"/>
    <col min="6146" max="6146" width="7.7109375" style="3" customWidth="1"/>
    <col min="6147" max="6147" width="53.7109375" style="3" customWidth="1"/>
    <col min="6148" max="6148" width="12.7109375" style="3" customWidth="1"/>
    <col min="6149" max="6149" width="15.140625" style="3" customWidth="1"/>
    <col min="6150" max="6401" width="9.140625" style="3"/>
    <col min="6402" max="6402" width="7.7109375" style="3" customWidth="1"/>
    <col min="6403" max="6403" width="53.7109375" style="3" customWidth="1"/>
    <col min="6404" max="6404" width="12.7109375" style="3" customWidth="1"/>
    <col min="6405" max="6405" width="15.140625" style="3" customWidth="1"/>
    <col min="6406" max="6657" width="9.140625" style="3"/>
    <col min="6658" max="6658" width="7.7109375" style="3" customWidth="1"/>
    <col min="6659" max="6659" width="53.7109375" style="3" customWidth="1"/>
    <col min="6660" max="6660" width="12.7109375" style="3" customWidth="1"/>
    <col min="6661" max="6661" width="15.140625" style="3" customWidth="1"/>
    <col min="6662" max="6913" width="9.140625" style="3"/>
    <col min="6914" max="6914" width="7.7109375" style="3" customWidth="1"/>
    <col min="6915" max="6915" width="53.7109375" style="3" customWidth="1"/>
    <col min="6916" max="6916" width="12.7109375" style="3" customWidth="1"/>
    <col min="6917" max="6917" width="15.140625" style="3" customWidth="1"/>
    <col min="6918" max="7169" width="9.140625" style="3"/>
    <col min="7170" max="7170" width="7.7109375" style="3" customWidth="1"/>
    <col min="7171" max="7171" width="53.7109375" style="3" customWidth="1"/>
    <col min="7172" max="7172" width="12.7109375" style="3" customWidth="1"/>
    <col min="7173" max="7173" width="15.140625" style="3" customWidth="1"/>
    <col min="7174" max="7425" width="9.140625" style="3"/>
    <col min="7426" max="7426" width="7.7109375" style="3" customWidth="1"/>
    <col min="7427" max="7427" width="53.7109375" style="3" customWidth="1"/>
    <col min="7428" max="7428" width="12.7109375" style="3" customWidth="1"/>
    <col min="7429" max="7429" width="15.140625" style="3" customWidth="1"/>
    <col min="7430" max="7681" width="9.140625" style="3"/>
    <col min="7682" max="7682" width="7.7109375" style="3" customWidth="1"/>
    <col min="7683" max="7683" width="53.7109375" style="3" customWidth="1"/>
    <col min="7684" max="7684" width="12.7109375" style="3" customWidth="1"/>
    <col min="7685" max="7685" width="15.140625" style="3" customWidth="1"/>
    <col min="7686" max="7937" width="9.140625" style="3"/>
    <col min="7938" max="7938" width="7.7109375" style="3" customWidth="1"/>
    <col min="7939" max="7939" width="53.7109375" style="3" customWidth="1"/>
    <col min="7940" max="7940" width="12.7109375" style="3" customWidth="1"/>
    <col min="7941" max="7941" width="15.140625" style="3" customWidth="1"/>
    <col min="7942" max="8193" width="9.140625" style="3"/>
    <col min="8194" max="8194" width="7.7109375" style="3" customWidth="1"/>
    <col min="8195" max="8195" width="53.7109375" style="3" customWidth="1"/>
    <col min="8196" max="8196" width="12.7109375" style="3" customWidth="1"/>
    <col min="8197" max="8197" width="15.140625" style="3" customWidth="1"/>
    <col min="8198" max="8449" width="9.140625" style="3"/>
    <col min="8450" max="8450" width="7.7109375" style="3" customWidth="1"/>
    <col min="8451" max="8451" width="53.7109375" style="3" customWidth="1"/>
    <col min="8452" max="8452" width="12.7109375" style="3" customWidth="1"/>
    <col min="8453" max="8453" width="15.140625" style="3" customWidth="1"/>
    <col min="8454" max="8705" width="9.140625" style="3"/>
    <col min="8706" max="8706" width="7.7109375" style="3" customWidth="1"/>
    <col min="8707" max="8707" width="53.7109375" style="3" customWidth="1"/>
    <col min="8708" max="8708" width="12.7109375" style="3" customWidth="1"/>
    <col min="8709" max="8709" width="15.140625" style="3" customWidth="1"/>
    <col min="8710" max="8961" width="9.140625" style="3"/>
    <col min="8962" max="8962" width="7.7109375" style="3" customWidth="1"/>
    <col min="8963" max="8963" width="53.7109375" style="3" customWidth="1"/>
    <col min="8964" max="8964" width="12.7109375" style="3" customWidth="1"/>
    <col min="8965" max="8965" width="15.140625" style="3" customWidth="1"/>
    <col min="8966" max="9217" width="9.140625" style="3"/>
    <col min="9218" max="9218" width="7.7109375" style="3" customWidth="1"/>
    <col min="9219" max="9219" width="53.7109375" style="3" customWidth="1"/>
    <col min="9220" max="9220" width="12.7109375" style="3" customWidth="1"/>
    <col min="9221" max="9221" width="15.140625" style="3" customWidth="1"/>
    <col min="9222" max="9473" width="9.140625" style="3"/>
    <col min="9474" max="9474" width="7.7109375" style="3" customWidth="1"/>
    <col min="9475" max="9475" width="53.7109375" style="3" customWidth="1"/>
    <col min="9476" max="9476" width="12.7109375" style="3" customWidth="1"/>
    <col min="9477" max="9477" width="15.140625" style="3" customWidth="1"/>
    <col min="9478" max="9729" width="9.140625" style="3"/>
    <col min="9730" max="9730" width="7.7109375" style="3" customWidth="1"/>
    <col min="9731" max="9731" width="53.7109375" style="3" customWidth="1"/>
    <col min="9732" max="9732" width="12.7109375" style="3" customWidth="1"/>
    <col min="9733" max="9733" width="15.140625" style="3" customWidth="1"/>
    <col min="9734" max="9985" width="9.140625" style="3"/>
    <col min="9986" max="9986" width="7.7109375" style="3" customWidth="1"/>
    <col min="9987" max="9987" width="53.7109375" style="3" customWidth="1"/>
    <col min="9988" max="9988" width="12.7109375" style="3" customWidth="1"/>
    <col min="9989" max="9989" width="15.140625" style="3" customWidth="1"/>
    <col min="9990" max="10241" width="9.140625" style="3"/>
    <col min="10242" max="10242" width="7.7109375" style="3" customWidth="1"/>
    <col min="10243" max="10243" width="53.7109375" style="3" customWidth="1"/>
    <col min="10244" max="10244" width="12.7109375" style="3" customWidth="1"/>
    <col min="10245" max="10245" width="15.140625" style="3" customWidth="1"/>
    <col min="10246" max="10497" width="9.140625" style="3"/>
    <col min="10498" max="10498" width="7.7109375" style="3" customWidth="1"/>
    <col min="10499" max="10499" width="53.7109375" style="3" customWidth="1"/>
    <col min="10500" max="10500" width="12.7109375" style="3" customWidth="1"/>
    <col min="10501" max="10501" width="15.140625" style="3" customWidth="1"/>
    <col min="10502" max="10753" width="9.140625" style="3"/>
    <col min="10754" max="10754" width="7.7109375" style="3" customWidth="1"/>
    <col min="10755" max="10755" width="53.7109375" style="3" customWidth="1"/>
    <col min="10756" max="10756" width="12.7109375" style="3" customWidth="1"/>
    <col min="10757" max="10757" width="15.140625" style="3" customWidth="1"/>
    <col min="10758" max="11009" width="9.140625" style="3"/>
    <col min="11010" max="11010" width="7.7109375" style="3" customWidth="1"/>
    <col min="11011" max="11011" width="53.7109375" style="3" customWidth="1"/>
    <col min="11012" max="11012" width="12.7109375" style="3" customWidth="1"/>
    <col min="11013" max="11013" width="15.140625" style="3" customWidth="1"/>
    <col min="11014" max="11265" width="9.140625" style="3"/>
    <col min="11266" max="11266" width="7.7109375" style="3" customWidth="1"/>
    <col min="11267" max="11267" width="53.7109375" style="3" customWidth="1"/>
    <col min="11268" max="11268" width="12.7109375" style="3" customWidth="1"/>
    <col min="11269" max="11269" width="15.140625" style="3" customWidth="1"/>
    <col min="11270" max="11521" width="9.140625" style="3"/>
    <col min="11522" max="11522" width="7.7109375" style="3" customWidth="1"/>
    <col min="11523" max="11523" width="53.7109375" style="3" customWidth="1"/>
    <col min="11524" max="11524" width="12.7109375" style="3" customWidth="1"/>
    <col min="11525" max="11525" width="15.140625" style="3" customWidth="1"/>
    <col min="11526" max="11777" width="9.140625" style="3"/>
    <col min="11778" max="11778" width="7.7109375" style="3" customWidth="1"/>
    <col min="11779" max="11779" width="53.7109375" style="3" customWidth="1"/>
    <col min="11780" max="11780" width="12.7109375" style="3" customWidth="1"/>
    <col min="11781" max="11781" width="15.140625" style="3" customWidth="1"/>
    <col min="11782" max="12033" width="9.140625" style="3"/>
    <col min="12034" max="12034" width="7.7109375" style="3" customWidth="1"/>
    <col min="12035" max="12035" width="53.7109375" style="3" customWidth="1"/>
    <col min="12036" max="12036" width="12.7109375" style="3" customWidth="1"/>
    <col min="12037" max="12037" width="15.140625" style="3" customWidth="1"/>
    <col min="12038" max="12289" width="9.140625" style="3"/>
    <col min="12290" max="12290" width="7.7109375" style="3" customWidth="1"/>
    <col min="12291" max="12291" width="53.7109375" style="3" customWidth="1"/>
    <col min="12292" max="12292" width="12.7109375" style="3" customWidth="1"/>
    <col min="12293" max="12293" width="15.140625" style="3" customWidth="1"/>
    <col min="12294" max="12545" width="9.140625" style="3"/>
    <col min="12546" max="12546" width="7.7109375" style="3" customWidth="1"/>
    <col min="12547" max="12547" width="53.7109375" style="3" customWidth="1"/>
    <col min="12548" max="12548" width="12.7109375" style="3" customWidth="1"/>
    <col min="12549" max="12549" width="15.140625" style="3" customWidth="1"/>
    <col min="12550" max="12801" width="9.140625" style="3"/>
    <col min="12802" max="12802" width="7.7109375" style="3" customWidth="1"/>
    <col min="12803" max="12803" width="53.7109375" style="3" customWidth="1"/>
    <col min="12804" max="12804" width="12.7109375" style="3" customWidth="1"/>
    <col min="12805" max="12805" width="15.140625" style="3" customWidth="1"/>
    <col min="12806" max="13057" width="9.140625" style="3"/>
    <col min="13058" max="13058" width="7.7109375" style="3" customWidth="1"/>
    <col min="13059" max="13059" width="53.7109375" style="3" customWidth="1"/>
    <col min="13060" max="13060" width="12.7109375" style="3" customWidth="1"/>
    <col min="13061" max="13061" width="15.140625" style="3" customWidth="1"/>
    <col min="13062" max="13313" width="9.140625" style="3"/>
    <col min="13314" max="13314" width="7.7109375" style="3" customWidth="1"/>
    <col min="13315" max="13315" width="53.7109375" style="3" customWidth="1"/>
    <col min="13316" max="13316" width="12.7109375" style="3" customWidth="1"/>
    <col min="13317" max="13317" width="15.140625" style="3" customWidth="1"/>
    <col min="13318" max="13569" width="9.140625" style="3"/>
    <col min="13570" max="13570" width="7.7109375" style="3" customWidth="1"/>
    <col min="13571" max="13571" width="53.7109375" style="3" customWidth="1"/>
    <col min="13572" max="13572" width="12.7109375" style="3" customWidth="1"/>
    <col min="13573" max="13573" width="15.140625" style="3" customWidth="1"/>
    <col min="13574" max="13825" width="9.140625" style="3"/>
    <col min="13826" max="13826" width="7.7109375" style="3" customWidth="1"/>
    <col min="13827" max="13827" width="53.7109375" style="3" customWidth="1"/>
    <col min="13828" max="13828" width="12.7109375" style="3" customWidth="1"/>
    <col min="13829" max="13829" width="15.140625" style="3" customWidth="1"/>
    <col min="13830" max="14081" width="9.140625" style="3"/>
    <col min="14082" max="14082" width="7.7109375" style="3" customWidth="1"/>
    <col min="14083" max="14083" width="53.7109375" style="3" customWidth="1"/>
    <col min="14084" max="14084" width="12.7109375" style="3" customWidth="1"/>
    <col min="14085" max="14085" width="15.140625" style="3" customWidth="1"/>
    <col min="14086" max="14337" width="9.140625" style="3"/>
    <col min="14338" max="14338" width="7.7109375" style="3" customWidth="1"/>
    <col min="14339" max="14339" width="53.7109375" style="3" customWidth="1"/>
    <col min="14340" max="14340" width="12.7109375" style="3" customWidth="1"/>
    <col min="14341" max="14341" width="15.140625" style="3" customWidth="1"/>
    <col min="14342" max="14593" width="9.140625" style="3"/>
    <col min="14594" max="14594" width="7.7109375" style="3" customWidth="1"/>
    <col min="14595" max="14595" width="53.7109375" style="3" customWidth="1"/>
    <col min="14596" max="14596" width="12.7109375" style="3" customWidth="1"/>
    <col min="14597" max="14597" width="15.140625" style="3" customWidth="1"/>
    <col min="14598" max="14849" width="9.140625" style="3"/>
    <col min="14850" max="14850" width="7.7109375" style="3" customWidth="1"/>
    <col min="14851" max="14851" width="53.7109375" style="3" customWidth="1"/>
    <col min="14852" max="14852" width="12.7109375" style="3" customWidth="1"/>
    <col min="14853" max="14853" width="15.140625" style="3" customWidth="1"/>
    <col min="14854" max="15105" width="9.140625" style="3"/>
    <col min="15106" max="15106" width="7.7109375" style="3" customWidth="1"/>
    <col min="15107" max="15107" width="53.7109375" style="3" customWidth="1"/>
    <col min="15108" max="15108" width="12.7109375" style="3" customWidth="1"/>
    <col min="15109" max="15109" width="15.140625" style="3" customWidth="1"/>
    <col min="15110" max="15361" width="9.140625" style="3"/>
    <col min="15362" max="15362" width="7.7109375" style="3" customWidth="1"/>
    <col min="15363" max="15363" width="53.7109375" style="3" customWidth="1"/>
    <col min="15364" max="15364" width="12.7109375" style="3" customWidth="1"/>
    <col min="15365" max="15365" width="15.140625" style="3" customWidth="1"/>
    <col min="15366" max="15617" width="9.140625" style="3"/>
    <col min="15618" max="15618" width="7.7109375" style="3" customWidth="1"/>
    <col min="15619" max="15619" width="53.7109375" style="3" customWidth="1"/>
    <col min="15620" max="15620" width="12.7109375" style="3" customWidth="1"/>
    <col min="15621" max="15621" width="15.140625" style="3" customWidth="1"/>
    <col min="15622" max="15873" width="9.140625" style="3"/>
    <col min="15874" max="15874" width="7.7109375" style="3" customWidth="1"/>
    <col min="15875" max="15875" width="53.7109375" style="3" customWidth="1"/>
    <col min="15876" max="15876" width="12.7109375" style="3" customWidth="1"/>
    <col min="15877" max="15877" width="15.140625" style="3" customWidth="1"/>
    <col min="15878" max="16129" width="9.140625" style="3"/>
    <col min="16130" max="16130" width="7.7109375" style="3" customWidth="1"/>
    <col min="16131" max="16131" width="53.7109375" style="3" customWidth="1"/>
    <col min="16132" max="16132" width="12.7109375" style="3" customWidth="1"/>
    <col min="16133" max="16133" width="15.140625" style="3" customWidth="1"/>
    <col min="16134" max="16384" width="9.140625" style="3"/>
  </cols>
  <sheetData>
    <row r="2" spans="2:21" x14ac:dyDescent="0.2">
      <c r="B2" s="1" t="s">
        <v>0</v>
      </c>
      <c r="C2" s="2"/>
      <c r="D2" s="2"/>
      <c r="E2" s="2"/>
      <c r="R2" s="1" t="s">
        <v>0</v>
      </c>
      <c r="S2" s="2"/>
      <c r="T2" s="2"/>
      <c r="U2" s="2"/>
    </row>
    <row r="3" spans="2:21" x14ac:dyDescent="0.2">
      <c r="B3" s="1"/>
      <c r="C3" s="2"/>
      <c r="D3" s="2"/>
      <c r="E3" s="2"/>
      <c r="R3" s="1"/>
      <c r="S3" s="2"/>
      <c r="T3" s="2"/>
      <c r="U3" s="2"/>
    </row>
    <row r="4" spans="2:21" x14ac:dyDescent="0.2">
      <c r="B4" s="4" t="s">
        <v>1</v>
      </c>
      <c r="C4" s="5"/>
      <c r="D4" s="5"/>
      <c r="E4" s="5"/>
      <c r="R4" s="4" t="s">
        <v>2</v>
      </c>
      <c r="S4" s="5"/>
      <c r="T4" s="5"/>
      <c r="U4" s="5"/>
    </row>
    <row r="5" spans="2:21" x14ac:dyDescent="0.2">
      <c r="B5" s="6"/>
      <c r="C5" s="6"/>
      <c r="D5" s="6"/>
      <c r="E5" s="6"/>
      <c r="R5" s="6"/>
      <c r="S5" s="6"/>
      <c r="T5" s="6"/>
      <c r="U5" s="6"/>
    </row>
    <row r="6" spans="2:21" x14ac:dyDescent="0.2">
      <c r="B6" s="7" t="s">
        <v>3</v>
      </c>
      <c r="C6" s="6"/>
      <c r="D6" s="6"/>
      <c r="E6" s="6"/>
      <c r="R6" s="7" t="s">
        <v>3</v>
      </c>
      <c r="S6" s="6"/>
      <c r="T6" s="6"/>
      <c r="U6" s="6"/>
    </row>
    <row r="7" spans="2:21" x14ac:dyDescent="0.2">
      <c r="B7" s="6"/>
      <c r="C7" s="6"/>
      <c r="D7" s="6"/>
      <c r="E7" s="6"/>
      <c r="R7" s="6"/>
      <c r="S7" s="6"/>
      <c r="T7" s="6"/>
      <c r="U7" s="6"/>
    </row>
    <row r="8" spans="2:21" x14ac:dyDescent="0.2">
      <c r="B8" s="29" t="s">
        <v>78</v>
      </c>
      <c r="C8" s="30"/>
      <c r="D8" s="30"/>
      <c r="E8" s="30"/>
      <c r="R8" s="29" t="str">
        <f>B8</f>
        <v>Vigência a partir de: 08/2017 até 09/2018</v>
      </c>
      <c r="S8" s="30"/>
      <c r="T8" s="30"/>
      <c r="U8" s="30"/>
    </row>
    <row r="9" spans="2:21" x14ac:dyDescent="0.2">
      <c r="B9" s="2"/>
      <c r="C9" s="2"/>
      <c r="D9" s="2"/>
      <c r="E9" s="2"/>
      <c r="R9" s="2"/>
      <c r="S9" s="2"/>
      <c r="T9" s="2"/>
      <c r="U9" s="2"/>
    </row>
    <row r="10" spans="2:21" ht="15" x14ac:dyDescent="0.2">
      <c r="H10" s="8">
        <f>(1+$I$12)/(1+$I$11)</f>
        <v>1.1555100133794891</v>
      </c>
      <c r="I10" s="9" t="s">
        <v>4</v>
      </c>
      <c r="J10" s="9" t="s">
        <v>5</v>
      </c>
      <c r="K10" s="8">
        <f>(1+$J$12)/(1+$J$11)</f>
        <v>1.1560878243512973</v>
      </c>
    </row>
    <row r="11" spans="2:21" x14ac:dyDescent="0.2">
      <c r="B11" s="2"/>
      <c r="H11" s="10" t="s">
        <v>6</v>
      </c>
      <c r="I11" s="11">
        <f>D60/100</f>
        <v>0.88347999999999982</v>
      </c>
      <c r="J11" s="11">
        <f>E60/100</f>
        <v>0.503</v>
      </c>
      <c r="R11" s="2"/>
      <c r="S11" s="2"/>
      <c r="T11" s="2"/>
      <c r="U11" s="12"/>
    </row>
    <row r="12" spans="2:21" x14ac:dyDescent="0.2">
      <c r="B12" s="2"/>
      <c r="H12" s="10" t="s">
        <v>7</v>
      </c>
      <c r="I12" s="11">
        <f>T60/100</f>
        <v>1.17638</v>
      </c>
      <c r="J12" s="11">
        <f>U60/100</f>
        <v>0.73759999999999992</v>
      </c>
      <c r="R12" s="2"/>
      <c r="S12" s="2"/>
      <c r="T12" s="2"/>
      <c r="U12" s="12"/>
    </row>
    <row r="15" spans="2:21" x14ac:dyDescent="0.2">
      <c r="B15" s="2"/>
      <c r="C15" s="2"/>
      <c r="D15" s="2"/>
      <c r="E15" s="12"/>
      <c r="R15" s="2"/>
      <c r="S15" s="2"/>
      <c r="T15" s="2"/>
      <c r="U15" s="12"/>
    </row>
    <row r="16" spans="2:21" x14ac:dyDescent="0.2">
      <c r="B16" s="13" t="s">
        <v>8</v>
      </c>
      <c r="C16" s="13" t="s">
        <v>9</v>
      </c>
      <c r="D16" s="13" t="s">
        <v>10</v>
      </c>
      <c r="E16" s="13" t="s">
        <v>11</v>
      </c>
      <c r="R16" s="13" t="s">
        <v>8</v>
      </c>
      <c r="S16" s="13" t="s">
        <v>9</v>
      </c>
      <c r="T16" s="13" t="s">
        <v>10</v>
      </c>
      <c r="U16" s="13" t="s">
        <v>11</v>
      </c>
    </row>
    <row r="17" spans="2:21" x14ac:dyDescent="0.2">
      <c r="B17" s="14"/>
      <c r="C17" s="14"/>
      <c r="D17" s="14"/>
      <c r="E17" s="15"/>
      <c r="R17" s="14"/>
      <c r="S17" s="14"/>
      <c r="T17" s="14"/>
      <c r="U17" s="15"/>
    </row>
    <row r="18" spans="2:21" x14ac:dyDescent="0.2">
      <c r="B18" s="31" t="s">
        <v>12</v>
      </c>
      <c r="C18" s="31"/>
      <c r="D18" s="31"/>
      <c r="E18" s="31"/>
      <c r="R18" s="31" t="s">
        <v>12</v>
      </c>
      <c r="S18" s="31"/>
      <c r="T18" s="31"/>
      <c r="U18" s="31"/>
    </row>
    <row r="19" spans="2:21" x14ac:dyDescent="0.2">
      <c r="B19" s="15" t="s">
        <v>13</v>
      </c>
      <c r="C19" s="16" t="s">
        <v>14</v>
      </c>
      <c r="D19" s="17">
        <v>0</v>
      </c>
      <c r="E19" s="17">
        <v>0</v>
      </c>
      <c r="R19" s="15" t="s">
        <v>13</v>
      </c>
      <c r="S19" s="16" t="s">
        <v>14</v>
      </c>
      <c r="T19" s="17">
        <v>20</v>
      </c>
      <c r="U19" s="17">
        <v>20</v>
      </c>
    </row>
    <row r="20" spans="2:21" x14ac:dyDescent="0.2">
      <c r="B20" s="15" t="s">
        <v>15</v>
      </c>
      <c r="C20" s="16" t="s">
        <v>16</v>
      </c>
      <c r="D20" s="17">
        <v>1.5</v>
      </c>
      <c r="E20" s="17">
        <v>1.5</v>
      </c>
      <c r="R20" s="15" t="s">
        <v>15</v>
      </c>
      <c r="S20" s="16" t="s">
        <v>16</v>
      </c>
      <c r="T20" s="17">
        <v>1.5</v>
      </c>
      <c r="U20" s="17">
        <v>1.5</v>
      </c>
    </row>
    <row r="21" spans="2:21" x14ac:dyDescent="0.2">
      <c r="B21" s="15" t="s">
        <v>17</v>
      </c>
      <c r="C21" s="16" t="s">
        <v>18</v>
      </c>
      <c r="D21" s="17">
        <v>1</v>
      </c>
      <c r="E21" s="17">
        <v>1</v>
      </c>
      <c r="R21" s="15" t="s">
        <v>17</v>
      </c>
      <c r="S21" s="16" t="s">
        <v>18</v>
      </c>
      <c r="T21" s="17">
        <v>1</v>
      </c>
      <c r="U21" s="17">
        <v>1</v>
      </c>
    </row>
    <row r="22" spans="2:21" x14ac:dyDescent="0.2">
      <c r="B22" s="15" t="s">
        <v>19</v>
      </c>
      <c r="C22" s="16" t="s">
        <v>20</v>
      </c>
      <c r="D22" s="17">
        <v>0.2</v>
      </c>
      <c r="E22" s="17">
        <v>0.2</v>
      </c>
      <c r="R22" s="15" t="s">
        <v>19</v>
      </c>
      <c r="S22" s="16" t="s">
        <v>20</v>
      </c>
      <c r="T22" s="17">
        <v>0.2</v>
      </c>
      <c r="U22" s="17">
        <v>0.2</v>
      </c>
    </row>
    <row r="23" spans="2:21" x14ac:dyDescent="0.2">
      <c r="B23" s="15" t="s">
        <v>21</v>
      </c>
      <c r="C23" s="16" t="s">
        <v>22</v>
      </c>
      <c r="D23" s="17">
        <v>0.6</v>
      </c>
      <c r="E23" s="17">
        <v>0.6</v>
      </c>
      <c r="R23" s="15" t="s">
        <v>21</v>
      </c>
      <c r="S23" s="16" t="s">
        <v>22</v>
      </c>
      <c r="T23" s="17">
        <v>0.6</v>
      </c>
      <c r="U23" s="17">
        <v>0.6</v>
      </c>
    </row>
    <row r="24" spans="2:21" x14ac:dyDescent="0.2">
      <c r="B24" s="15" t="s">
        <v>23</v>
      </c>
      <c r="C24" s="16" t="s">
        <v>24</v>
      </c>
      <c r="D24" s="17">
        <v>2.5</v>
      </c>
      <c r="E24" s="17">
        <v>2.5</v>
      </c>
      <c r="R24" s="15" t="s">
        <v>23</v>
      </c>
      <c r="S24" s="16" t="s">
        <v>24</v>
      </c>
      <c r="T24" s="17">
        <v>2.5</v>
      </c>
      <c r="U24" s="17">
        <v>2.5</v>
      </c>
    </row>
    <row r="25" spans="2:21" x14ac:dyDescent="0.2">
      <c r="B25" s="15" t="s">
        <v>25</v>
      </c>
      <c r="C25" s="16" t="s">
        <v>26</v>
      </c>
      <c r="D25" s="17">
        <v>3</v>
      </c>
      <c r="E25" s="17">
        <v>3</v>
      </c>
      <c r="R25" s="15" t="s">
        <v>25</v>
      </c>
      <c r="S25" s="16" t="s">
        <v>26</v>
      </c>
      <c r="T25" s="17">
        <v>3</v>
      </c>
      <c r="U25" s="17">
        <v>3</v>
      </c>
    </row>
    <row r="26" spans="2:21" x14ac:dyDescent="0.2">
      <c r="B26" s="15" t="s">
        <v>27</v>
      </c>
      <c r="C26" s="16" t="s">
        <v>28</v>
      </c>
      <c r="D26" s="17">
        <v>8</v>
      </c>
      <c r="E26" s="17">
        <v>8</v>
      </c>
      <c r="R26" s="15" t="s">
        <v>27</v>
      </c>
      <c r="S26" s="16" t="s">
        <v>28</v>
      </c>
      <c r="T26" s="17">
        <v>8</v>
      </c>
      <c r="U26" s="17">
        <v>8</v>
      </c>
    </row>
    <row r="27" spans="2:21" x14ac:dyDescent="0.2">
      <c r="B27" s="15" t="s">
        <v>29</v>
      </c>
      <c r="C27" s="16" t="s">
        <v>30</v>
      </c>
      <c r="D27" s="17">
        <v>1</v>
      </c>
      <c r="E27" s="17">
        <v>1</v>
      </c>
      <c r="R27" s="15" t="s">
        <v>29</v>
      </c>
      <c r="S27" s="16" t="s">
        <v>30</v>
      </c>
      <c r="T27" s="17">
        <v>1</v>
      </c>
      <c r="U27" s="17">
        <v>1</v>
      </c>
    </row>
    <row r="28" spans="2:21" x14ac:dyDescent="0.2">
      <c r="B28" s="18" t="s">
        <v>31</v>
      </c>
      <c r="C28" s="19" t="s">
        <v>32</v>
      </c>
      <c r="D28" s="20">
        <f>SUM(D19:D27)</f>
        <v>17.8</v>
      </c>
      <c r="E28" s="20">
        <f>SUM(E19:E27)</f>
        <v>17.8</v>
      </c>
      <c r="R28" s="18" t="s">
        <v>31</v>
      </c>
      <c r="S28" s="19" t="s">
        <v>32</v>
      </c>
      <c r="T28" s="20">
        <f>SUM(T19:T27)</f>
        <v>37.799999999999997</v>
      </c>
      <c r="U28" s="20">
        <f>SUM(U19:U27)</f>
        <v>37.799999999999997</v>
      </c>
    </row>
    <row r="29" spans="2:21" x14ac:dyDescent="0.2">
      <c r="B29" s="15"/>
      <c r="C29" s="14"/>
      <c r="D29" s="17"/>
      <c r="E29" s="17"/>
      <c r="R29" s="15"/>
      <c r="S29" s="14"/>
      <c r="T29" s="17"/>
      <c r="U29" s="17"/>
    </row>
    <row r="30" spans="2:21" x14ac:dyDescent="0.2">
      <c r="B30" s="31" t="s">
        <v>33</v>
      </c>
      <c r="C30" s="31"/>
      <c r="D30" s="31"/>
      <c r="E30" s="31"/>
      <c r="R30" s="31" t="s">
        <v>33</v>
      </c>
      <c r="S30" s="31"/>
      <c r="T30" s="31"/>
      <c r="U30" s="31"/>
    </row>
    <row r="31" spans="2:21" x14ac:dyDescent="0.2">
      <c r="B31" s="15" t="s">
        <v>34</v>
      </c>
      <c r="C31" s="16" t="s">
        <v>35</v>
      </c>
      <c r="D31" s="17">
        <v>17.940000000000001</v>
      </c>
      <c r="E31" s="17">
        <v>0</v>
      </c>
      <c r="R31" s="15" t="s">
        <v>34</v>
      </c>
      <c r="S31" s="16" t="s">
        <v>35</v>
      </c>
      <c r="T31" s="17">
        <v>17.940000000000001</v>
      </c>
      <c r="U31" s="17">
        <v>0</v>
      </c>
    </row>
    <row r="32" spans="2:21" x14ac:dyDescent="0.2">
      <c r="B32" s="15" t="s">
        <v>36</v>
      </c>
      <c r="C32" s="16" t="s">
        <v>37</v>
      </c>
      <c r="D32" s="17">
        <v>4.5199999999999996</v>
      </c>
      <c r="E32" s="17">
        <v>0</v>
      </c>
      <c r="R32" s="15" t="s">
        <v>36</v>
      </c>
      <c r="S32" s="16" t="s">
        <v>37</v>
      </c>
      <c r="T32" s="17">
        <v>4.5199999999999996</v>
      </c>
      <c r="U32" s="17">
        <v>0</v>
      </c>
    </row>
    <row r="33" spans="2:21" x14ac:dyDescent="0.2">
      <c r="B33" s="15" t="s">
        <v>38</v>
      </c>
      <c r="C33" s="16" t="s">
        <v>39</v>
      </c>
      <c r="D33" s="17">
        <v>0.91</v>
      </c>
      <c r="E33" s="17">
        <v>0.7</v>
      </c>
      <c r="R33" s="15" t="s">
        <v>38</v>
      </c>
      <c r="S33" s="16" t="s">
        <v>39</v>
      </c>
      <c r="T33" s="17">
        <v>0.91</v>
      </c>
      <c r="U33" s="17">
        <v>0.7</v>
      </c>
    </row>
    <row r="34" spans="2:21" x14ac:dyDescent="0.2">
      <c r="B34" s="15" t="s">
        <v>40</v>
      </c>
      <c r="C34" s="16" t="s">
        <v>41</v>
      </c>
      <c r="D34" s="17">
        <v>10.92</v>
      </c>
      <c r="E34" s="17">
        <v>8.33</v>
      </c>
      <c r="R34" s="15" t="s">
        <v>40</v>
      </c>
      <c r="S34" s="16" t="s">
        <v>41</v>
      </c>
      <c r="T34" s="17">
        <v>10.92</v>
      </c>
      <c r="U34" s="17">
        <v>8.33</v>
      </c>
    </row>
    <row r="35" spans="2:21" x14ac:dyDescent="0.2">
      <c r="B35" s="15" t="s">
        <v>42</v>
      </c>
      <c r="C35" s="16" t="s">
        <v>43</v>
      </c>
      <c r="D35" s="17">
        <v>7.0000000000000007E-2</v>
      </c>
      <c r="E35" s="17">
        <v>0.05</v>
      </c>
      <c r="R35" s="15" t="s">
        <v>42</v>
      </c>
      <c r="S35" s="16" t="s">
        <v>43</v>
      </c>
      <c r="T35" s="17">
        <v>7.0000000000000007E-2</v>
      </c>
      <c r="U35" s="17">
        <v>0.05</v>
      </c>
    </row>
    <row r="36" spans="2:21" x14ac:dyDescent="0.2">
      <c r="B36" s="15" t="s">
        <v>44</v>
      </c>
      <c r="C36" s="21" t="s">
        <v>45</v>
      </c>
      <c r="D36" s="17">
        <v>0.73</v>
      </c>
      <c r="E36" s="17">
        <v>0.56000000000000005</v>
      </c>
      <c r="R36" s="15" t="s">
        <v>44</v>
      </c>
      <c r="S36" s="21" t="s">
        <v>45</v>
      </c>
      <c r="T36" s="17">
        <v>0.73</v>
      </c>
      <c r="U36" s="17">
        <v>0.56000000000000005</v>
      </c>
    </row>
    <row r="37" spans="2:21" x14ac:dyDescent="0.2">
      <c r="B37" s="15" t="s">
        <v>46</v>
      </c>
      <c r="C37" s="21" t="s">
        <v>47</v>
      </c>
      <c r="D37" s="17">
        <v>1.284</v>
      </c>
      <c r="E37" s="17">
        <v>0</v>
      </c>
      <c r="R37" s="15" t="s">
        <v>46</v>
      </c>
      <c r="S37" s="21" t="s">
        <v>47</v>
      </c>
      <c r="T37" s="17">
        <v>1.284</v>
      </c>
      <c r="U37" s="17">
        <v>0</v>
      </c>
    </row>
    <row r="38" spans="2:21" x14ac:dyDescent="0.2">
      <c r="B38" s="15" t="s">
        <v>48</v>
      </c>
      <c r="C38" s="21" t="s">
        <v>49</v>
      </c>
      <c r="D38" s="17">
        <v>0.114</v>
      </c>
      <c r="E38" s="17">
        <v>0.08</v>
      </c>
      <c r="R38" s="15" t="s">
        <v>48</v>
      </c>
      <c r="S38" s="21" t="s">
        <v>49</v>
      </c>
      <c r="T38" s="17">
        <v>0.114</v>
      </c>
      <c r="U38" s="17">
        <v>0.08</v>
      </c>
    </row>
    <row r="39" spans="2:21" x14ac:dyDescent="0.2">
      <c r="B39" s="15" t="s">
        <v>50</v>
      </c>
      <c r="C39" s="21" t="s">
        <v>51</v>
      </c>
      <c r="D39" s="17">
        <v>9.7799999999999994</v>
      </c>
      <c r="E39" s="17">
        <v>7.46</v>
      </c>
      <c r="R39" s="15" t="s">
        <v>50</v>
      </c>
      <c r="S39" s="21" t="s">
        <v>51</v>
      </c>
      <c r="T39" s="17">
        <v>9.7799999999999994</v>
      </c>
      <c r="U39" s="17">
        <v>7.46</v>
      </c>
    </row>
    <row r="40" spans="2:21" x14ac:dyDescent="0.2">
      <c r="B40" s="15" t="s">
        <v>52</v>
      </c>
      <c r="C40" s="21" t="s">
        <v>53</v>
      </c>
      <c r="D40" s="17">
        <v>0.02</v>
      </c>
      <c r="E40" s="17">
        <v>0.02</v>
      </c>
      <c r="R40" s="15" t="s">
        <v>52</v>
      </c>
      <c r="S40" s="21" t="s">
        <v>53</v>
      </c>
      <c r="T40" s="17">
        <v>0.02</v>
      </c>
      <c r="U40" s="17">
        <v>0.02</v>
      </c>
    </row>
    <row r="41" spans="2:21" x14ac:dyDescent="0.2">
      <c r="B41" s="18" t="s">
        <v>54</v>
      </c>
      <c r="C41" s="19" t="s">
        <v>55</v>
      </c>
      <c r="D41" s="20">
        <f>SUM(D31:D40)</f>
        <v>46.287999999999997</v>
      </c>
      <c r="E41" s="20">
        <f>SUM(E31:E40)</f>
        <v>17.2</v>
      </c>
      <c r="R41" s="18" t="s">
        <v>54</v>
      </c>
      <c r="S41" s="19" t="s">
        <v>55</v>
      </c>
      <c r="T41" s="20">
        <f>SUM(T31:T40)</f>
        <v>46.287999999999997</v>
      </c>
      <c r="U41" s="20">
        <f>SUM(U31:U40)</f>
        <v>17.2</v>
      </c>
    </row>
    <row r="42" spans="2:21" x14ac:dyDescent="0.2">
      <c r="B42" s="14"/>
      <c r="C42" s="14"/>
      <c r="D42" s="17"/>
      <c r="E42" s="17"/>
      <c r="R42" s="14"/>
      <c r="S42" s="14"/>
      <c r="T42" s="17"/>
      <c r="U42" s="17"/>
    </row>
    <row r="43" spans="2:21" x14ac:dyDescent="0.2">
      <c r="B43" s="31" t="s">
        <v>56</v>
      </c>
      <c r="C43" s="31"/>
      <c r="D43" s="31"/>
      <c r="E43" s="31"/>
      <c r="R43" s="31" t="s">
        <v>56</v>
      </c>
      <c r="S43" s="31"/>
      <c r="T43" s="31"/>
      <c r="U43" s="31"/>
    </row>
    <row r="44" spans="2:21" x14ac:dyDescent="0.2">
      <c r="B44" s="15" t="s">
        <v>57</v>
      </c>
      <c r="C44" s="22" t="s">
        <v>58</v>
      </c>
      <c r="D44" s="17">
        <v>5.99</v>
      </c>
      <c r="E44" s="17">
        <v>4.57</v>
      </c>
      <c r="R44" s="15" t="s">
        <v>57</v>
      </c>
      <c r="S44" s="22" t="s">
        <v>58</v>
      </c>
      <c r="T44" s="17">
        <v>5.99</v>
      </c>
      <c r="U44" s="17">
        <v>4.57</v>
      </c>
    </row>
    <row r="45" spans="2:21" x14ac:dyDescent="0.2">
      <c r="B45" s="15" t="s">
        <v>59</v>
      </c>
      <c r="C45" s="22" t="s">
        <v>60</v>
      </c>
      <c r="D45" s="17">
        <v>0.14000000000000001</v>
      </c>
      <c r="E45" s="17">
        <v>0.11</v>
      </c>
      <c r="R45" s="15" t="s">
        <v>59</v>
      </c>
      <c r="S45" s="22" t="s">
        <v>60</v>
      </c>
      <c r="T45" s="17">
        <v>0.14000000000000001</v>
      </c>
      <c r="U45" s="17">
        <v>0.11</v>
      </c>
    </row>
    <row r="46" spans="2:21" x14ac:dyDescent="0.2">
      <c r="B46" s="15" t="s">
        <v>61</v>
      </c>
      <c r="C46" s="16" t="s">
        <v>62</v>
      </c>
      <c r="D46" s="17">
        <v>4.03</v>
      </c>
      <c r="E46" s="17">
        <v>3.08</v>
      </c>
      <c r="R46" s="15" t="s">
        <v>61</v>
      </c>
      <c r="S46" s="16" t="s">
        <v>62</v>
      </c>
      <c r="T46" s="17">
        <v>4.03</v>
      </c>
      <c r="U46" s="17">
        <v>3.08</v>
      </c>
    </row>
    <row r="47" spans="2:21" x14ac:dyDescent="0.2">
      <c r="B47" s="15" t="s">
        <v>63</v>
      </c>
      <c r="C47" s="16" t="s">
        <v>64</v>
      </c>
      <c r="D47" s="17">
        <v>4.8600000000000003</v>
      </c>
      <c r="E47" s="17">
        <v>3.71</v>
      </c>
      <c r="R47" s="15" t="s">
        <v>63</v>
      </c>
      <c r="S47" s="16" t="s">
        <v>64</v>
      </c>
      <c r="T47" s="17">
        <v>4.8600000000000003</v>
      </c>
      <c r="U47" s="17">
        <v>3.71</v>
      </c>
    </row>
    <row r="48" spans="2:21" x14ac:dyDescent="0.2">
      <c r="B48" s="15" t="s">
        <v>65</v>
      </c>
      <c r="C48" s="21" t="s">
        <v>66</v>
      </c>
      <c r="D48" s="17">
        <v>0.5</v>
      </c>
      <c r="E48" s="17">
        <v>0.38</v>
      </c>
      <c r="R48" s="15" t="s">
        <v>65</v>
      </c>
      <c r="S48" s="21" t="s">
        <v>66</v>
      </c>
      <c r="T48" s="17">
        <v>0.5</v>
      </c>
      <c r="U48" s="17">
        <v>0.38</v>
      </c>
    </row>
    <row r="49" spans="2:21" x14ac:dyDescent="0.2">
      <c r="B49" s="18" t="s">
        <v>67</v>
      </c>
      <c r="C49" s="19" t="s">
        <v>68</v>
      </c>
      <c r="D49" s="20">
        <f>SUM(D44:D48)</f>
        <v>15.52</v>
      </c>
      <c r="E49" s="20">
        <f>SUM(E44:E48)</f>
        <v>11.850000000000001</v>
      </c>
      <c r="R49" s="18" t="s">
        <v>67</v>
      </c>
      <c r="S49" s="19" t="s">
        <v>68</v>
      </c>
      <c r="T49" s="20">
        <f>SUM(T44:T48)</f>
        <v>15.52</v>
      </c>
      <c r="U49" s="20">
        <f>SUM(U44:U48)</f>
        <v>11.850000000000001</v>
      </c>
    </row>
    <row r="50" spans="2:21" x14ac:dyDescent="0.2">
      <c r="B50" s="14"/>
      <c r="C50" s="14"/>
      <c r="D50" s="17"/>
      <c r="E50" s="17"/>
      <c r="R50" s="14"/>
      <c r="S50" s="14"/>
      <c r="T50" s="17"/>
      <c r="U50" s="17"/>
    </row>
    <row r="51" spans="2:21" x14ac:dyDescent="0.2">
      <c r="B51" s="31" t="s">
        <v>69</v>
      </c>
      <c r="C51" s="31"/>
      <c r="D51" s="31"/>
      <c r="E51" s="31"/>
      <c r="R51" s="31" t="s">
        <v>69</v>
      </c>
      <c r="S51" s="31"/>
      <c r="T51" s="31"/>
      <c r="U51" s="31"/>
    </row>
    <row r="52" spans="2:21" x14ac:dyDescent="0.2">
      <c r="B52" s="15" t="s">
        <v>70</v>
      </c>
      <c r="C52" s="16" t="s">
        <v>71</v>
      </c>
      <c r="D52" s="17">
        <v>8.24</v>
      </c>
      <c r="E52" s="17">
        <v>3.06</v>
      </c>
      <c r="R52" s="15" t="s">
        <v>70</v>
      </c>
      <c r="S52" s="16" t="s">
        <v>71</v>
      </c>
      <c r="T52" s="17">
        <v>17.5</v>
      </c>
      <c r="U52" s="17">
        <v>6.5</v>
      </c>
    </row>
    <row r="53" spans="2:21" ht="24" x14ac:dyDescent="0.2">
      <c r="B53" s="15" t="s">
        <v>72</v>
      </c>
      <c r="C53" s="23" t="s">
        <v>73</v>
      </c>
      <c r="D53" s="17">
        <v>0.5</v>
      </c>
      <c r="E53" s="17">
        <v>0.39</v>
      </c>
      <c r="R53" s="15" t="s">
        <v>72</v>
      </c>
      <c r="S53" s="23" t="s">
        <v>73</v>
      </c>
      <c r="T53" s="17">
        <v>0.53</v>
      </c>
      <c r="U53" s="17">
        <v>0.41</v>
      </c>
    </row>
    <row r="54" spans="2:21" x14ac:dyDescent="0.2">
      <c r="B54" s="18" t="s">
        <v>74</v>
      </c>
      <c r="C54" s="19" t="s">
        <v>75</v>
      </c>
      <c r="D54" s="20">
        <f>SUM(D52:D53)</f>
        <v>8.74</v>
      </c>
      <c r="E54" s="20">
        <f>SUM(E52:E53)</f>
        <v>3.45</v>
      </c>
      <c r="R54" s="18" t="s">
        <v>74</v>
      </c>
      <c r="S54" s="19" t="s">
        <v>75</v>
      </c>
      <c r="T54" s="20">
        <f>SUM(T52:T53)</f>
        <v>18.03</v>
      </c>
      <c r="U54" s="20">
        <f>SUM(U52:U53)</f>
        <v>6.91</v>
      </c>
    </row>
    <row r="55" spans="2:21" x14ac:dyDescent="0.2">
      <c r="B55" s="15"/>
      <c r="C55" s="16"/>
      <c r="D55" s="17"/>
      <c r="E55" s="17"/>
      <c r="R55" s="15"/>
      <c r="S55" s="16"/>
      <c r="T55" s="17"/>
      <c r="U55" s="17"/>
    </row>
    <row r="56" spans="2:21" x14ac:dyDescent="0.2">
      <c r="B56" s="15"/>
      <c r="C56" s="16"/>
      <c r="D56" s="17"/>
      <c r="E56" s="17"/>
      <c r="R56" s="15"/>
      <c r="S56" s="16"/>
      <c r="T56" s="17"/>
      <c r="U56" s="17"/>
    </row>
    <row r="57" spans="2:21" x14ac:dyDescent="0.2">
      <c r="B57" s="15"/>
      <c r="C57" s="16"/>
      <c r="D57" s="17"/>
      <c r="E57" s="17"/>
      <c r="R57" s="15"/>
      <c r="S57" s="16"/>
      <c r="T57" s="17"/>
      <c r="U57" s="17"/>
    </row>
    <row r="58" spans="2:21" x14ac:dyDescent="0.2">
      <c r="B58" s="15"/>
      <c r="C58" s="16"/>
      <c r="D58" s="17"/>
      <c r="E58" s="17"/>
      <c r="R58" s="15"/>
      <c r="S58" s="16"/>
      <c r="T58" s="17"/>
      <c r="U58" s="17"/>
    </row>
    <row r="59" spans="2:21" x14ac:dyDescent="0.2">
      <c r="B59" s="14"/>
      <c r="C59" s="14"/>
      <c r="D59" s="17"/>
      <c r="E59" s="17"/>
      <c r="R59" s="14"/>
      <c r="S59" s="14"/>
      <c r="T59" s="17"/>
      <c r="U59" s="17"/>
    </row>
    <row r="60" spans="2:21" x14ac:dyDescent="0.2">
      <c r="B60" s="31" t="s">
        <v>76</v>
      </c>
      <c r="C60" s="31"/>
      <c r="D60" s="24">
        <f>D28+D41+D49+D54</f>
        <v>88.347999999999985</v>
      </c>
      <c r="E60" s="24">
        <f>E28+E41+E49+E54</f>
        <v>50.300000000000004</v>
      </c>
      <c r="R60" s="31" t="s">
        <v>76</v>
      </c>
      <c r="S60" s="31"/>
      <c r="T60" s="24">
        <f>T28+T41+T49+T54</f>
        <v>117.63799999999999</v>
      </c>
      <c r="U60" s="24">
        <f>U28+U41+U49+U54</f>
        <v>73.759999999999991</v>
      </c>
    </row>
    <row r="61" spans="2:21" x14ac:dyDescent="0.2">
      <c r="B61" s="2"/>
      <c r="C61" s="2"/>
      <c r="D61" s="2"/>
      <c r="E61" s="2"/>
      <c r="R61" s="2"/>
      <c r="S61" s="2"/>
      <c r="T61" s="2"/>
      <c r="U61" s="2"/>
    </row>
    <row r="62" spans="2:21" x14ac:dyDescent="0.2">
      <c r="B62" s="25" t="s">
        <v>77</v>
      </c>
      <c r="C62" s="25"/>
      <c r="D62" s="2"/>
      <c r="E62" s="2"/>
      <c r="R62" s="25" t="s">
        <v>77</v>
      </c>
      <c r="S62" s="25"/>
      <c r="T62" s="2"/>
      <c r="U62" s="2"/>
    </row>
    <row r="63" spans="2:21" x14ac:dyDescent="0.2">
      <c r="B63" s="2"/>
      <c r="C63" s="2"/>
      <c r="D63" s="2"/>
      <c r="E63" s="2"/>
      <c r="R63" s="2"/>
      <c r="S63" s="2"/>
      <c r="T63" s="2"/>
      <c r="U63" s="2"/>
    </row>
    <row r="64" spans="2:21" x14ac:dyDescent="0.2">
      <c r="C64" s="25"/>
      <c r="D64" s="25"/>
      <c r="E64" s="25"/>
      <c r="S64" s="25"/>
      <c r="T64" s="25"/>
      <c r="U64" s="25"/>
    </row>
    <row r="73" spans="2:21" x14ac:dyDescent="0.2">
      <c r="B73" s="26"/>
      <c r="C73" s="26"/>
      <c r="D73" s="26"/>
      <c r="E73" s="26"/>
      <c r="R73" s="26"/>
      <c r="S73" s="26"/>
      <c r="T73" s="26"/>
      <c r="U73" s="26"/>
    </row>
    <row r="129" spans="4:21" x14ac:dyDescent="0.2">
      <c r="D129" s="27">
        <f>117.53-88.32</f>
        <v>29.210000000000008</v>
      </c>
      <c r="E129" s="3">
        <f>73.75-50.35</f>
        <v>23.4</v>
      </c>
      <c r="T129" s="27">
        <f>117.53-88.32</f>
        <v>29.210000000000008</v>
      </c>
      <c r="U129" s="3">
        <f>73.75-50.35</f>
        <v>23.4</v>
      </c>
    </row>
    <row r="131" spans="4:21" x14ac:dyDescent="0.2">
      <c r="D131" s="3">
        <f>26.62-20.58</f>
        <v>6.0400000000000027</v>
      </c>
      <c r="T131" s="3">
        <f>26.62-20.58</f>
        <v>6.0400000000000027</v>
      </c>
    </row>
    <row r="134" spans="4:21" x14ac:dyDescent="0.2">
      <c r="D134" s="28">
        <f>(D131/100)/(D129/100)</f>
        <v>0.20677850051352281</v>
      </c>
      <c r="T134" s="28">
        <f>(T131/100)/(T129/100)</f>
        <v>0.20677850051352281</v>
      </c>
    </row>
  </sheetData>
  <mergeCells count="10">
    <mergeCell ref="B51:E51"/>
    <mergeCell ref="R51:U51"/>
    <mergeCell ref="B60:C60"/>
    <mergeCell ref="R60:S60"/>
    <mergeCell ref="B18:E18"/>
    <mergeCell ref="R18:U18"/>
    <mergeCell ref="B30:E30"/>
    <mergeCell ref="R30:U30"/>
    <mergeCell ref="B43:E43"/>
    <mergeCell ref="R43:U43"/>
  </mergeCells>
  <pageMargins left="0.78740157499999996" right="0.78740157499999996" top="0.984251969" bottom="0.984251969" header="0.49212598499999999" footer="0.49212598499999999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07Encargos sociais</vt:lpstr>
      <vt:lpstr>'07Encargos sociais'!Titulos_de_impressao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Tribunal Regional do Trabalho 24ª Região</dc:creator>
  <cp:lastModifiedBy>Tribunal Regional do Trabalho 24ª Região</cp:lastModifiedBy>
  <dcterms:created xsi:type="dcterms:W3CDTF">2018-11-12T12:50:52Z</dcterms:created>
  <dcterms:modified xsi:type="dcterms:W3CDTF">2018-11-13T19:18:30Z</dcterms:modified>
</cp:coreProperties>
</file>